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7950"/>
  </bookViews>
  <sheets>
    <sheet name="Лист1" sheetId="1" r:id="rId1"/>
  </sheets>
  <definedNames>
    <definedName name="_xlnm.Print_Area" localSheetId="0">Лист1!$A$1:$L$27</definedName>
  </definedNames>
  <calcPr calcId="125725" refMode="R1C1"/>
</workbook>
</file>

<file path=xl/calcChain.xml><?xml version="1.0" encoding="utf-8"?>
<calcChain xmlns="http://schemas.openxmlformats.org/spreadsheetml/2006/main">
  <c r="K23" i="1"/>
  <c r="L23"/>
  <c r="L22"/>
  <c r="L21"/>
  <c r="L20"/>
  <c r="L19"/>
  <c r="L18"/>
  <c r="L17"/>
  <c r="L16"/>
  <c r="L15"/>
  <c r="L14"/>
  <c r="L13"/>
  <c r="L12"/>
  <c r="L9"/>
  <c r="K9" s="1"/>
  <c r="L8"/>
  <c r="K8" s="1"/>
  <c r="K22"/>
  <c r="K21"/>
  <c r="K20"/>
  <c r="K19"/>
  <c r="K18"/>
  <c r="K17"/>
  <c r="K16"/>
  <c r="K15"/>
  <c r="K14"/>
  <c r="K13"/>
  <c r="K12"/>
  <c r="K10"/>
  <c r="I10"/>
  <c r="I19"/>
  <c r="I20"/>
  <c r="I21"/>
  <c r="I22"/>
  <c r="I23"/>
  <c r="I8"/>
  <c r="I9"/>
  <c r="I17"/>
  <c r="I13"/>
  <c r="I12"/>
  <c r="I14"/>
  <c r="I16"/>
  <c r="I15"/>
  <c r="I18"/>
</calcChain>
</file>

<file path=xl/sharedStrings.xml><?xml version="1.0" encoding="utf-8"?>
<sst xmlns="http://schemas.openxmlformats.org/spreadsheetml/2006/main" count="77" uniqueCount="46">
  <si>
    <t>Масса, тн</t>
  </si>
  <si>
    <t>Наименование</t>
  </si>
  <si>
    <t>Фрезерный станок 6Р-82 (4129258790000)</t>
  </si>
  <si>
    <t>Паспорт</t>
  </si>
  <si>
    <t>Состояние</t>
  </si>
  <si>
    <t>отсутствует</t>
  </si>
  <si>
    <t>Долбёжный станок 7А-420</t>
  </si>
  <si>
    <t>Обдирочно-шлифовальный станок Д-961/3</t>
  </si>
  <si>
    <t>Основные средства</t>
  </si>
  <si>
    <t>МБП</t>
  </si>
  <si>
    <t>Цена с НДС, руб.</t>
  </si>
  <si>
    <t>Номер лота</t>
  </si>
  <si>
    <t>Инвентарный номер</t>
  </si>
  <si>
    <t>000000783</t>
  </si>
  <si>
    <t>000000762</t>
  </si>
  <si>
    <t>000991089</t>
  </si>
  <si>
    <t>000991170</t>
  </si>
  <si>
    <t>000991152</t>
  </si>
  <si>
    <t>000545017</t>
  </si>
  <si>
    <t>000991208</t>
  </si>
  <si>
    <t>000991168</t>
  </si>
  <si>
    <t>000991259</t>
  </si>
  <si>
    <t>Цена без НДС, руб.</t>
  </si>
  <si>
    <t>ПЕРЕЧЕНЬ ТОВАРА</t>
  </si>
  <si>
    <t>Приложение № 1</t>
  </si>
  <si>
    <t>Год выпуска</t>
  </si>
  <si>
    <t>Количество</t>
  </si>
  <si>
    <t>Гидравлический пресс правильный П4-54А (4129028590000)</t>
  </si>
  <si>
    <t>в наличии</t>
  </si>
  <si>
    <t>Вepтикaльнo-cвepлильный cтaнoк мoд.2Н-135 (4129263860000)</t>
  </si>
  <si>
    <t>Обдиpочно-шлифовальный станок Д-961/3 (4129142170000)</t>
  </si>
  <si>
    <t>Отрезной станок мод.8252 (4129216030000)</t>
  </si>
  <si>
    <t>Поперечно-строгальный станок 7В36 (4129164830000)</t>
  </si>
  <si>
    <t>Манипyлятop Т-25 (4129164950000)</t>
  </si>
  <si>
    <t>000991462</t>
  </si>
  <si>
    <t>000000796</t>
  </si>
  <si>
    <t>Электрокар ЭТ-2047Б</t>
  </si>
  <si>
    <t>Автопогрузчик 4081 (4129641560000)</t>
  </si>
  <si>
    <t>Станок настольно-сверлильный 2М112</t>
  </si>
  <si>
    <t>Станок токарно-винторезный 1М63БФ101</t>
  </si>
  <si>
    <t>условно пригодное*</t>
  </si>
  <si>
    <t>*  ТМЦ утратило при эксплуатации большинство свойств, влияющих на дальнейшую эксплуатацию, пригодно для дальнейшей эксплуатации при условии доработки с восстановлением технических характеристик с заменой запасных частей.</t>
  </si>
  <si>
    <t>Фотографии предлагаемого к продаже оборудования можно посмотреть по ссылке:</t>
  </si>
  <si>
    <t>https://yadi.sk/d/roDgJXNe3WeDmx</t>
  </si>
  <si>
    <t>к извещению № 2476 от 13.07.2018</t>
  </si>
  <si>
    <t>Станок токарно-карусельный 1540Ф1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</si>
</sst>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u/>
      <sz val="11.5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2" borderId="1" xfId="1" applyNumberFormat="1" applyFont="1" applyFill="1" applyBorder="1" applyAlignment="1">
      <alignment horizontal="right" vertical="center"/>
    </xf>
    <xf numFmtId="43" fontId="1" fillId="0" borderId="1" xfId="1" applyNumberFormat="1" applyFont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1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2" applyFont="1" applyAlignment="1" applyProtection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/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di.sk/d/roDgJXNe3WeD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view="pageBreakPreview" zoomScaleNormal="100" zoomScaleSheetLayoutView="100" workbookViewId="0">
      <selection activeCell="J1" sqref="I1:J1048576"/>
    </sheetView>
  </sheetViews>
  <sheetFormatPr defaultRowHeight="15"/>
  <cols>
    <col min="1" max="1" width="6.7109375" style="1" customWidth="1"/>
    <col min="2" max="2" width="13" style="1" customWidth="1"/>
    <col min="3" max="3" width="59.85546875" style="1" customWidth="1"/>
    <col min="4" max="4" width="11.5703125" style="1" customWidth="1"/>
    <col min="5" max="5" width="8.5703125" style="1" customWidth="1"/>
    <col min="6" max="6" width="8.140625" style="1" customWidth="1"/>
    <col min="7" max="7" width="11.85546875" style="1" customWidth="1"/>
    <col min="8" max="8" width="10.7109375" style="1" customWidth="1"/>
    <col min="9" max="9" width="14.7109375" style="1" hidden="1" customWidth="1"/>
    <col min="10" max="10" width="14.42578125" style="1" hidden="1" customWidth="1"/>
    <col min="11" max="11" width="14.85546875" style="1" customWidth="1"/>
    <col min="12" max="12" width="13.85546875" style="1" customWidth="1"/>
    <col min="13" max="16384" width="9.140625" style="1"/>
  </cols>
  <sheetData>
    <row r="1" spans="1:12" ht="19.5">
      <c r="I1" s="25"/>
      <c r="L1" s="20" t="s">
        <v>24</v>
      </c>
    </row>
    <row r="2" spans="1:12" ht="19.5">
      <c r="H2" s="3"/>
      <c r="I2" s="3"/>
      <c r="L2" s="20" t="s">
        <v>44</v>
      </c>
    </row>
    <row r="3" spans="1:12">
      <c r="H3" s="15"/>
      <c r="I3" s="15"/>
      <c r="J3" s="16"/>
    </row>
    <row r="4" spans="1:12" ht="19.5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</row>
    <row r="6" spans="1:12" ht="45">
      <c r="A6" s="11" t="s">
        <v>11</v>
      </c>
      <c r="B6" s="11" t="s">
        <v>12</v>
      </c>
      <c r="C6" s="5" t="s">
        <v>1</v>
      </c>
      <c r="D6" s="5" t="s">
        <v>26</v>
      </c>
      <c r="E6" s="11" t="s">
        <v>25</v>
      </c>
      <c r="F6" s="11" t="s">
        <v>0</v>
      </c>
      <c r="G6" s="5" t="s">
        <v>3</v>
      </c>
      <c r="H6" s="5" t="s">
        <v>4</v>
      </c>
      <c r="I6" s="11" t="s">
        <v>22</v>
      </c>
      <c r="J6" s="11" t="s">
        <v>10</v>
      </c>
      <c r="K6" s="11" t="s">
        <v>22</v>
      </c>
      <c r="L6" s="11" t="s">
        <v>10</v>
      </c>
    </row>
    <row r="7" spans="1:12" ht="27.75" customHeight="1">
      <c r="A7" s="4"/>
      <c r="B7" s="23" t="s">
        <v>8</v>
      </c>
      <c r="C7" s="23"/>
      <c r="D7" s="23"/>
      <c r="E7" s="23"/>
      <c r="F7" s="23"/>
      <c r="G7" s="23"/>
      <c r="H7" s="23"/>
      <c r="I7" s="23"/>
      <c r="J7" s="23"/>
    </row>
    <row r="8" spans="1:12" ht="25.5">
      <c r="A8" s="5">
        <v>1</v>
      </c>
      <c r="B8" s="6" t="s">
        <v>14</v>
      </c>
      <c r="C8" s="14" t="s">
        <v>27</v>
      </c>
      <c r="D8" s="7">
        <v>1</v>
      </c>
      <c r="E8" s="8">
        <v>1976</v>
      </c>
      <c r="F8" s="17">
        <v>28.7</v>
      </c>
      <c r="G8" s="9" t="s">
        <v>28</v>
      </c>
      <c r="H8" s="10" t="s">
        <v>40</v>
      </c>
      <c r="I8" s="12">
        <f>J8/1.18</f>
        <v>444915.25423728814</v>
      </c>
      <c r="J8" s="12">
        <v>525000</v>
      </c>
      <c r="K8" s="12">
        <f>L8/1.18</f>
        <v>400423.72881355934</v>
      </c>
      <c r="L8" s="12">
        <f>525000*0.9</f>
        <v>472500</v>
      </c>
    </row>
    <row r="9" spans="1:12" ht="25.5">
      <c r="A9" s="5">
        <v>2</v>
      </c>
      <c r="B9" s="6" t="s">
        <v>13</v>
      </c>
      <c r="C9" s="14" t="s">
        <v>2</v>
      </c>
      <c r="D9" s="7">
        <v>1</v>
      </c>
      <c r="E9" s="8"/>
      <c r="F9" s="17">
        <v>3.3</v>
      </c>
      <c r="G9" s="9" t="s">
        <v>5</v>
      </c>
      <c r="H9" s="10" t="s">
        <v>40</v>
      </c>
      <c r="I9" s="12">
        <f t="shared" ref="I9" si="0">J9/1.18</f>
        <v>42372.881355932208</v>
      </c>
      <c r="J9" s="13">
        <v>50000</v>
      </c>
      <c r="K9" s="12">
        <f t="shared" ref="K9" si="1">L9/1.18</f>
        <v>38135.593220338982</v>
      </c>
      <c r="L9" s="13">
        <f>50000*0.9</f>
        <v>45000</v>
      </c>
    </row>
    <row r="10" spans="1:12" ht="25.5">
      <c r="A10" s="5">
        <v>3</v>
      </c>
      <c r="B10" s="6" t="s">
        <v>15</v>
      </c>
      <c r="C10" s="14" t="s">
        <v>45</v>
      </c>
      <c r="D10" s="7">
        <v>1</v>
      </c>
      <c r="E10" s="8">
        <v>1976</v>
      </c>
      <c r="F10" s="17">
        <v>105</v>
      </c>
      <c r="G10" s="9" t="s">
        <v>28</v>
      </c>
      <c r="H10" s="10" t="s">
        <v>40</v>
      </c>
      <c r="I10" s="12">
        <f>J10/1.18</f>
        <v>2923728.8135593222</v>
      </c>
      <c r="J10" s="13">
        <v>3450000</v>
      </c>
      <c r="K10" s="12">
        <f>L10/1.18</f>
        <v>2923728.8135593222</v>
      </c>
      <c r="L10" s="13">
        <v>3450000</v>
      </c>
    </row>
    <row r="11" spans="1:12" ht="27.75" customHeight="1">
      <c r="A11" s="5"/>
      <c r="B11" s="23" t="s">
        <v>9</v>
      </c>
      <c r="C11" s="23"/>
      <c r="D11" s="23"/>
      <c r="E11" s="23"/>
      <c r="F11" s="23"/>
      <c r="G11" s="23"/>
      <c r="H11" s="23"/>
      <c r="I11" s="23"/>
      <c r="J11" s="23"/>
      <c r="K11" s="2"/>
    </row>
    <row r="12" spans="1:12" ht="25.5">
      <c r="A12" s="5">
        <v>4</v>
      </c>
      <c r="B12" s="6" t="s">
        <v>15</v>
      </c>
      <c r="C12" s="14" t="s">
        <v>6</v>
      </c>
      <c r="D12" s="7">
        <v>1</v>
      </c>
      <c r="E12" s="8">
        <v>1977</v>
      </c>
      <c r="F12" s="17">
        <v>2</v>
      </c>
      <c r="G12" s="9" t="s">
        <v>28</v>
      </c>
      <c r="H12" s="10" t="s">
        <v>40</v>
      </c>
      <c r="I12" s="12">
        <f>J12/1.18</f>
        <v>76271.186440677964</v>
      </c>
      <c r="J12" s="12">
        <v>90000</v>
      </c>
      <c r="K12" s="12">
        <f>L12/1.18</f>
        <v>68644.067796610179</v>
      </c>
      <c r="L12" s="12">
        <f>90000*0.9</f>
        <v>81000</v>
      </c>
    </row>
    <row r="13" spans="1:12" ht="25.5">
      <c r="A13" s="5">
        <v>5</v>
      </c>
      <c r="B13" s="6" t="s">
        <v>16</v>
      </c>
      <c r="C13" s="14" t="s">
        <v>33</v>
      </c>
      <c r="D13" s="7">
        <v>1</v>
      </c>
      <c r="E13" s="8">
        <v>1974</v>
      </c>
      <c r="F13" s="17">
        <v>1</v>
      </c>
      <c r="G13" s="9" t="s">
        <v>5</v>
      </c>
      <c r="H13" s="10" t="s">
        <v>40</v>
      </c>
      <c r="I13" s="12">
        <f t="shared" ref="I13" si="2">J13/1.18</f>
        <v>50070.338983050853</v>
      </c>
      <c r="J13" s="12">
        <v>59083</v>
      </c>
      <c r="K13" s="12">
        <f t="shared" ref="K13:K17" si="3">L13/1.18</f>
        <v>45063.305084745771</v>
      </c>
      <c r="L13" s="12">
        <f>59083*0.9</f>
        <v>53174.700000000004</v>
      </c>
    </row>
    <row r="14" spans="1:12" ht="25.5">
      <c r="A14" s="5">
        <v>6</v>
      </c>
      <c r="B14" s="6" t="s">
        <v>17</v>
      </c>
      <c r="C14" s="14" t="s">
        <v>30</v>
      </c>
      <c r="D14" s="7">
        <v>1</v>
      </c>
      <c r="E14" s="8">
        <v>1980</v>
      </c>
      <c r="F14" s="17">
        <v>0.3</v>
      </c>
      <c r="G14" s="9" t="s">
        <v>28</v>
      </c>
      <c r="H14" s="10" t="s">
        <v>40</v>
      </c>
      <c r="I14" s="12">
        <f t="shared" ref="I14" si="4">J14/1.18</f>
        <v>20084.745762711864</v>
      </c>
      <c r="J14" s="12">
        <v>23700</v>
      </c>
      <c r="K14" s="12">
        <f t="shared" si="3"/>
        <v>18076.271186440677</v>
      </c>
      <c r="L14" s="12">
        <f>23700*0.9</f>
        <v>21330</v>
      </c>
    </row>
    <row r="15" spans="1:12" ht="25.5">
      <c r="A15" s="5">
        <v>7</v>
      </c>
      <c r="B15" s="6" t="s">
        <v>18</v>
      </c>
      <c r="C15" s="14" t="s">
        <v>7</v>
      </c>
      <c r="D15" s="7">
        <v>1</v>
      </c>
      <c r="E15" s="8">
        <v>1980</v>
      </c>
      <c r="F15" s="17">
        <v>0.3</v>
      </c>
      <c r="G15" s="9" t="s">
        <v>5</v>
      </c>
      <c r="H15" s="10" t="s">
        <v>40</v>
      </c>
      <c r="I15" s="12">
        <f t="shared" ref="I15" si="5">J15/1.18</f>
        <v>20084.745762711864</v>
      </c>
      <c r="J15" s="12">
        <v>23700</v>
      </c>
      <c r="K15" s="12">
        <f t="shared" si="3"/>
        <v>18076.271186440677</v>
      </c>
      <c r="L15" s="12">
        <f>23700*0.9</f>
        <v>21330</v>
      </c>
    </row>
    <row r="16" spans="1:12" ht="25.5">
      <c r="A16" s="5">
        <v>8</v>
      </c>
      <c r="B16" s="6" t="s">
        <v>19</v>
      </c>
      <c r="C16" s="14" t="s">
        <v>31</v>
      </c>
      <c r="D16" s="7">
        <v>1</v>
      </c>
      <c r="E16" s="8">
        <v>1975</v>
      </c>
      <c r="F16" s="17">
        <v>3.4</v>
      </c>
      <c r="G16" s="9" t="s">
        <v>5</v>
      </c>
      <c r="H16" s="10" t="s">
        <v>40</v>
      </c>
      <c r="I16" s="12">
        <f t="shared" ref="I16" si="6">J16/1.18</f>
        <v>72033.898305084746</v>
      </c>
      <c r="J16" s="12">
        <v>85000</v>
      </c>
      <c r="K16" s="12">
        <f t="shared" si="3"/>
        <v>64830.508474576272</v>
      </c>
      <c r="L16" s="12">
        <f>85000*0.9</f>
        <v>76500</v>
      </c>
    </row>
    <row r="17" spans="1:12" ht="25.5">
      <c r="A17" s="5">
        <v>9</v>
      </c>
      <c r="B17" s="6" t="s">
        <v>20</v>
      </c>
      <c r="C17" s="14" t="s">
        <v>32</v>
      </c>
      <c r="D17" s="7">
        <v>1</v>
      </c>
      <c r="E17" s="8"/>
      <c r="F17" s="17">
        <v>2.9</v>
      </c>
      <c r="G17" s="9" t="s">
        <v>28</v>
      </c>
      <c r="H17" s="10" t="s">
        <v>40</v>
      </c>
      <c r="I17" s="12">
        <f t="shared" ref="I17" si="7">J17/1.18</f>
        <v>63559.322033898308</v>
      </c>
      <c r="J17" s="12">
        <v>75000</v>
      </c>
      <c r="K17" s="12">
        <f t="shared" si="3"/>
        <v>57203.38983050848</v>
      </c>
      <c r="L17" s="12">
        <f>75000*0.9</f>
        <v>67500</v>
      </c>
    </row>
    <row r="18" spans="1:12" ht="25.5" customHeight="1">
      <c r="A18" s="5">
        <v>10</v>
      </c>
      <c r="B18" s="6" t="s">
        <v>21</v>
      </c>
      <c r="C18" s="14" t="s">
        <v>29</v>
      </c>
      <c r="D18" s="7">
        <v>1</v>
      </c>
      <c r="E18" s="8">
        <v>1975</v>
      </c>
      <c r="F18" s="17">
        <v>1.45</v>
      </c>
      <c r="G18" s="9" t="s">
        <v>28</v>
      </c>
      <c r="H18" s="10" t="s">
        <v>40</v>
      </c>
      <c r="I18" s="12">
        <f>J18/1.18</f>
        <v>29661.016949152545</v>
      </c>
      <c r="J18" s="12">
        <v>35000</v>
      </c>
      <c r="K18" s="12">
        <f>L18/1.18</f>
        <v>26694.91525423729</v>
      </c>
      <c r="L18" s="12">
        <f>35000*0.9</f>
        <v>31500</v>
      </c>
    </row>
    <row r="19" spans="1:12" ht="25.5">
      <c r="A19" s="5">
        <v>11</v>
      </c>
      <c r="B19" s="6" t="s">
        <v>34</v>
      </c>
      <c r="C19" s="14" t="s">
        <v>36</v>
      </c>
      <c r="D19" s="7">
        <v>1</v>
      </c>
      <c r="E19" s="8">
        <v>1990</v>
      </c>
      <c r="F19" s="17">
        <v>1.7</v>
      </c>
      <c r="G19" s="9" t="s">
        <v>5</v>
      </c>
      <c r="H19" s="10" t="s">
        <v>40</v>
      </c>
      <c r="I19" s="12">
        <f>J19/1.18</f>
        <v>111050.84745762713</v>
      </c>
      <c r="J19" s="12">
        <v>131040</v>
      </c>
      <c r="K19" s="12">
        <f>L19/1.18</f>
        <v>99945.762711864416</v>
      </c>
      <c r="L19" s="12">
        <f>131040*0.9</f>
        <v>117936</v>
      </c>
    </row>
    <row r="20" spans="1:12" ht="25.5">
      <c r="A20" s="5">
        <v>12</v>
      </c>
      <c r="B20" s="6">
        <v>991318</v>
      </c>
      <c r="C20" s="14" t="s">
        <v>37</v>
      </c>
      <c r="D20" s="7">
        <v>1</v>
      </c>
      <c r="E20" s="8">
        <v>1988</v>
      </c>
      <c r="F20" s="17">
        <v>6.25</v>
      </c>
      <c r="G20" s="9" t="s">
        <v>28</v>
      </c>
      <c r="H20" s="10" t="s">
        <v>40</v>
      </c>
      <c r="I20" s="12">
        <f t="shared" ref="I20:I23" si="8">J20/1.18</f>
        <v>177966.10169491527</v>
      </c>
      <c r="J20" s="12">
        <v>210000</v>
      </c>
      <c r="K20" s="12">
        <f t="shared" ref="K20:K23" si="9">L20/1.18</f>
        <v>160169.49152542374</v>
      </c>
      <c r="L20" s="12">
        <f>210000*0.9</f>
        <v>189000</v>
      </c>
    </row>
    <row r="21" spans="1:12" ht="25.5">
      <c r="A21" s="5">
        <v>13</v>
      </c>
      <c r="B21" s="6">
        <v>545024</v>
      </c>
      <c r="C21" s="14" t="s">
        <v>38</v>
      </c>
      <c r="D21" s="7">
        <v>1</v>
      </c>
      <c r="E21" s="8">
        <v>1981</v>
      </c>
      <c r="F21" s="17">
        <v>0.12</v>
      </c>
      <c r="G21" s="9" t="s">
        <v>28</v>
      </c>
      <c r="H21" s="10" t="s">
        <v>40</v>
      </c>
      <c r="I21" s="12">
        <f t="shared" si="8"/>
        <v>25423.728813559323</v>
      </c>
      <c r="J21" s="12">
        <v>30000</v>
      </c>
      <c r="K21" s="12">
        <f t="shared" si="9"/>
        <v>22881.355932203391</v>
      </c>
      <c r="L21" s="12">
        <f>30000*0.9</f>
        <v>27000</v>
      </c>
    </row>
    <row r="22" spans="1:12" ht="25.5">
      <c r="A22" s="5">
        <v>14</v>
      </c>
      <c r="B22" s="6">
        <v>991354</v>
      </c>
      <c r="C22" s="14" t="s">
        <v>38</v>
      </c>
      <c r="D22" s="7">
        <v>1</v>
      </c>
      <c r="E22" s="8">
        <v>1999</v>
      </c>
      <c r="F22" s="17">
        <v>0.12</v>
      </c>
      <c r="G22" s="9" t="s">
        <v>5</v>
      </c>
      <c r="H22" s="10" t="s">
        <v>40</v>
      </c>
      <c r="I22" s="12">
        <f t="shared" si="8"/>
        <v>25423.728813559323</v>
      </c>
      <c r="J22" s="12">
        <v>30000</v>
      </c>
      <c r="K22" s="12">
        <f t="shared" si="9"/>
        <v>22881.355932203391</v>
      </c>
      <c r="L22" s="12">
        <f>30000*0.9</f>
        <v>27000</v>
      </c>
    </row>
    <row r="23" spans="1:12" ht="25.5">
      <c r="A23" s="5">
        <v>15</v>
      </c>
      <c r="B23" s="6" t="s">
        <v>35</v>
      </c>
      <c r="C23" s="14" t="s">
        <v>39</v>
      </c>
      <c r="D23" s="7">
        <v>1</v>
      </c>
      <c r="E23" s="8">
        <v>1987</v>
      </c>
      <c r="F23" s="17">
        <v>5.6</v>
      </c>
      <c r="G23" s="9" t="s">
        <v>28</v>
      </c>
      <c r="H23" s="10" t="s">
        <v>40</v>
      </c>
      <c r="I23" s="12">
        <f t="shared" si="8"/>
        <v>296550</v>
      </c>
      <c r="J23" s="12">
        <v>349929</v>
      </c>
      <c r="K23" s="12">
        <f>L23/1.18</f>
        <v>266895.00000000006</v>
      </c>
      <c r="L23" s="12">
        <f>349929*0.9</f>
        <v>314936.10000000003</v>
      </c>
    </row>
    <row r="25" spans="1:12" ht="33" customHeight="1">
      <c r="A25" s="24" t="s">
        <v>41</v>
      </c>
      <c r="B25" s="24"/>
      <c r="C25" s="24"/>
      <c r="D25" s="24"/>
      <c r="E25" s="24"/>
      <c r="F25" s="24"/>
      <c r="G25" s="24"/>
      <c r="H25" s="24"/>
      <c r="I25" s="24"/>
      <c r="J25" s="24"/>
    </row>
    <row r="27" spans="1:12" s="18" customFormat="1" ht="15.75">
      <c r="C27" s="19" t="s">
        <v>42</v>
      </c>
      <c r="D27" s="21" t="s">
        <v>43</v>
      </c>
    </row>
  </sheetData>
  <mergeCells count="4">
    <mergeCell ref="A4:J4"/>
    <mergeCell ref="B7:J7"/>
    <mergeCell ref="B11:J11"/>
    <mergeCell ref="A25:J25"/>
  </mergeCells>
  <hyperlinks>
    <hyperlink ref="D27" r:id="rId1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2018-04-17T07:06:27Z</cp:lastPrinted>
  <dcterms:created xsi:type="dcterms:W3CDTF">2017-11-03T02:03:27Z</dcterms:created>
  <dcterms:modified xsi:type="dcterms:W3CDTF">2018-07-13T10:34:12Z</dcterms:modified>
</cp:coreProperties>
</file>